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komsten" sheetId="1" r:id="rId3"/>
    <sheet state="visible" name="Uitgaven" sheetId="2" r:id="rId4"/>
    <sheet state="visible" name="Donaties" sheetId="3" r:id="rId5"/>
  </sheets>
  <definedNames>
    <definedName name="StartingBalance">#REF!</definedName>
  </definedNames>
  <calcPr/>
</workbook>
</file>

<file path=xl/sharedStrings.xml><?xml version="1.0" encoding="utf-8"?>
<sst xmlns="http://schemas.openxmlformats.org/spreadsheetml/2006/main" count="63" uniqueCount="55">
  <si>
    <t>Inkomsten</t>
  </si>
  <si>
    <t>Totaal</t>
  </si>
  <si>
    <t>Gemiddeld</t>
  </si>
  <si>
    <t>Donaties</t>
  </si>
  <si>
    <t>Maandelijkse totalen:</t>
  </si>
  <si>
    <t>Fooien</t>
  </si>
  <si>
    <t>Bonus</t>
  </si>
  <si>
    <t>Commissie</t>
  </si>
  <si>
    <t>Overig</t>
  </si>
  <si>
    <t>Opname van spaarrekeningen</t>
  </si>
  <si>
    <t>Rente-inkomsten</t>
  </si>
  <si>
    <t>Dividend</t>
  </si>
  <si>
    <t>Giften</t>
  </si>
  <si>
    <t>Restituties</t>
  </si>
  <si>
    <t>Uitgaven</t>
  </si>
  <si>
    <t>Dagelijks</t>
  </si>
  <si>
    <t>Zoom Abonnement</t>
  </si>
  <si>
    <t>TisCom Hosting</t>
  </si>
  <si>
    <t>SiteGround</t>
  </si>
  <si>
    <t>Vrijwilligersbijdrage website hosten</t>
  </si>
  <si>
    <t xml:space="preserve">VolZin </t>
  </si>
  <si>
    <t>Bankkosten</t>
  </si>
  <si>
    <t>Kosten Beleggen</t>
  </si>
  <si>
    <t>Bestuursoverdracht</t>
  </si>
  <si>
    <t>Stichting Financièle Samenwerking Johanneskerk</t>
  </si>
  <si>
    <t>Primeria</t>
  </si>
  <si>
    <t>MJ wattel</t>
  </si>
  <si>
    <t>Theologiewerkgroep/KS oud</t>
  </si>
  <si>
    <t>Stichting KolenKitKoks</t>
  </si>
  <si>
    <t>Protesthesjes</t>
  </si>
  <si>
    <t>Sirene + megafoon</t>
  </si>
  <si>
    <t>T-shirts/sweaters</t>
  </si>
  <si>
    <t>KvK</t>
  </si>
  <si>
    <t>Reis naar palestina</t>
  </si>
  <si>
    <t>Stichting Kifaia</t>
  </si>
  <si>
    <t>Stichting Plant een Olijfboom</t>
  </si>
  <si>
    <t>Kaïros Jeruzalem</t>
  </si>
  <si>
    <t>Vrijwilligersvergoeding</t>
  </si>
  <si>
    <t>Lunch Christelijk Collectief</t>
  </si>
  <si>
    <t>Boete auteursrecht</t>
  </si>
  <si>
    <t>Spreker waker</t>
  </si>
  <si>
    <t>Advent in Leiden</t>
  </si>
  <si>
    <t>Boodschappen CC dag</t>
  </si>
  <si>
    <t>Januari</t>
  </si>
  <si>
    <t>Februari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</si>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</sst>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$&quot;#,##0"/>
    <numFmt numFmtId="165" formatCode="mmm"/>
    <numFmt numFmtId="166" formatCode="[$€ ]#,##0"/>
    <numFmt numFmtId="167" formatCode="[$€-2]\ #,##0.00"/>
  </numFmts>
  <fonts count="23">
    <font>
      <sz val="10.0"/>
      <color rgb="FF000000"/>
      <name val="Arial"/>
    </font>
    <font>
      <b/>
      <i/>
      <sz val="11.0"/>
      <color rgb="FF334960"/>
      <name val="Lato"/>
    </font>
    <font>
      <sz val="10.0"/>
      <color rgb="FF576475"/>
      <name val="Lato"/>
    </font>
    <font>
      <sz val="10.0"/>
      <color rgb="FF334960"/>
      <name val="Lato"/>
    </font>
    <font>
      <b/>
      <i/>
      <sz val="9.0"/>
      <color rgb="FF334960"/>
      <name val="Lato"/>
    </font>
    <font>
      <b/>
      <sz val="18.0"/>
      <color rgb="FFF46524"/>
      <name val="Raleway"/>
    </font>
    <font>
      <b/>
      <sz val="11.0"/>
      <color rgb="FF334960"/>
      <name val="Lato"/>
    </font>
    <font>
      <b/>
      <i/>
      <sz val="9.0"/>
      <color rgb="FF576475"/>
      <name val="Lato"/>
    </font>
    <font>
      <b/>
      <i/>
      <sz val="11.0"/>
      <color rgb="FF556376"/>
      <name val="Lato"/>
    </font>
    <font>
      <b/>
      <i/>
      <sz val="10.0"/>
      <color rgb="FFFFFFFF"/>
      <name val="Lato"/>
    </font>
    <font>
      <sz val="10.0"/>
      <color rgb="FFFFFFFF"/>
      <name val="Lato"/>
    </font>
    <font>
      <b/>
      <sz val="10.0"/>
      <color rgb="FFFFFFFF"/>
      <name val="Lato"/>
    </font>
    <font>
      <sz val="9.0"/>
      <color rgb="FFD9D9D9"/>
      <name val="Lato"/>
    </font>
    <font>
      <sz val="9.0"/>
      <color rgb="FF576475"/>
      <name val="Lato"/>
    </font>
    <font>
      <color rgb="FF576475"/>
    </font>
    <font>
      <i/>
      <sz val="9.0"/>
      <color rgb="FF6C7687"/>
      <name val="Lato"/>
    </font>
    <font>
      <i/>
      <sz val="9.0"/>
      <color rgb="FF334960"/>
      <name val="Lato"/>
    </font>
    <font>
      <i/>
      <sz val="9.0"/>
      <color rgb="FFA7B0BF"/>
      <name val="Lato"/>
    </font>
    <font>
      <sz val="9.0"/>
      <color rgb="FF334960"/>
      <name val="Lato"/>
    </font>
    <font/>
    <font>
      <color rgb="FFFFFFFF"/>
      <name val="Roboto"/>
    </font>
    <font>
      <color rgb="FF434343"/>
      <name val="Roboto"/>
    </font>
    <font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334960"/>
        <bgColor rgb="FF334960"/>
      </patternFill>
    </fill>
    <fill>
      <patternFill patternType="solid">
        <fgColor rgb="FF6C7687"/>
        <bgColor rgb="FF6C7687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</fills>
  <borders count="21">
    <border/>
    <border>
      <left style="thin">
        <color rgb="FF334960"/>
      </left>
      <right style="thin">
        <color rgb="FF334960"/>
      </right>
      <top style="thin">
        <color rgb="FF334960"/>
      </top>
      <bottom style="thin">
        <color rgb="FF334960"/>
      </bottom>
    </border>
    <border>
      <left style="thin">
        <color rgb="FFFFFFFF"/>
      </left>
      <right style="thin">
        <color rgb="FFFFFFFF"/>
      </right>
      <bottom style="thin">
        <color rgb="FF6C7687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</border>
    <border>
      <left style="hair">
        <color rgb="FFFFFFFF"/>
      </left>
      <right style="thin">
        <color rgb="FFFFFFFF"/>
      </right>
      <top style="hair">
        <color rgb="FFFFFFFF"/>
      </top>
      <bottom style="hair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hair">
        <color rgb="FFFFFFFF"/>
      </left>
      <right style="hair">
        <color rgb="FFFFFFFF"/>
      </right>
      <bottom style="hair">
        <color rgb="FFFFFFFF"/>
      </bottom>
    </border>
    <border>
      <left style="hair">
        <color rgb="FFFFFFFF"/>
      </left>
      <right style="thin">
        <color rgb="FFFFFFFF"/>
      </right>
      <bottom style="hair">
        <color rgb="FFFFFFFF"/>
      </bottom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</border>
    <border>
      <left style="thin">
        <color rgb="FF284E3F"/>
      </left>
      <right style="thin">
        <color rgb="FFF8F9FA"/>
      </right>
      <top style="thin">
        <color rgb="FFF8F9FA"/>
      </top>
      <bottom style="thin">
        <color rgb="FFF8F9FA"/>
      </bottom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</border>
    <border>
      <left style="thin">
        <color rgb="FFF8F9FA"/>
      </left>
      <right style="thin">
        <color rgb="FF284E3F"/>
      </right>
      <top style="thin">
        <color rgb="FFF8F9FA"/>
      </top>
      <bottom style="thin">
        <color rgb="FFF8F9FA"/>
      </bottom>
    </border>
    <border>
      <left style="thin">
        <color rgb="FF284E3F"/>
      </left>
      <right style="thin">
        <color rgb="FFF8F9FA"/>
      </right>
      <top style="thin">
        <color rgb="FFF8F9FA"/>
      </top>
      <bottom style="thin">
        <color rgb="FF284E3F"/>
      </bottom>
    </border>
    <border>
      <left style="thin">
        <color rgb="FFF8F9FA"/>
      </left>
      <right style="thin">
        <color rgb="FF284E3F"/>
      </right>
      <top style="thin">
        <color rgb="FFF8F9FA"/>
      </top>
      <bottom style="thin">
        <color rgb="FF284E3F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right" vertical="center"/>
    </xf>
    <xf borderId="1" fillId="2" fontId="2" numFmtId="0" xfId="0" applyAlignment="1" applyBorder="1" applyFont="1">
      <alignment horizontal="left" vertical="center"/>
    </xf>
    <xf borderId="1" fillId="2" fontId="3" numFmtId="164" xfId="0" applyAlignment="1" applyBorder="1" applyFont="1" applyNumberFormat="1">
      <alignment horizontal="right" vertical="center"/>
    </xf>
    <xf borderId="1" fillId="2" fontId="4" numFmtId="164" xfId="0" applyAlignment="1" applyBorder="1" applyFont="1" applyNumberFormat="1">
      <alignment horizontal="right" vertical="center"/>
    </xf>
    <xf borderId="1" fillId="2" fontId="4" numFmtId="0" xfId="0" applyAlignment="1" applyBorder="1" applyFont="1">
      <alignment horizontal="right" vertical="center"/>
    </xf>
    <xf borderId="2" fillId="0" fontId="1" numFmtId="0" xfId="0" applyAlignment="1" applyBorder="1" applyFont="1">
      <alignment horizontal="right" readingOrder="0" vertical="bottom"/>
    </xf>
    <xf borderId="2" fillId="0" fontId="5" numFmtId="0" xfId="0" applyAlignment="1" applyBorder="1" applyFont="1">
      <alignment horizontal="left" readingOrder="0" vertical="bottom"/>
    </xf>
    <xf borderId="2" fillId="0" fontId="6" numFmtId="165" xfId="0" applyAlignment="1" applyBorder="1" applyFont="1" applyNumberFormat="1">
      <alignment horizontal="right" readingOrder="0" vertical="bottom"/>
    </xf>
    <xf borderId="2" fillId="0" fontId="7" numFmtId="164" xfId="0" applyAlignment="1" applyBorder="1" applyFont="1" applyNumberFormat="1">
      <alignment horizontal="right" readingOrder="0" vertical="bottom"/>
    </xf>
    <xf borderId="2" fillId="0" fontId="7" numFmtId="0" xfId="0" applyAlignment="1" applyBorder="1" applyFont="1">
      <alignment horizontal="right" readingOrder="0" vertical="bottom"/>
    </xf>
    <xf borderId="3" fillId="0" fontId="8" numFmtId="0" xfId="0" applyAlignment="1" applyBorder="1" applyFont="1">
      <alignment horizontal="right" readingOrder="0" vertical="center"/>
    </xf>
    <xf borderId="4" fillId="0" fontId="8" numFmtId="0" xfId="0" applyAlignment="1" applyBorder="1" applyFont="1">
      <alignment horizontal="right" readingOrder="0" vertical="center"/>
    </xf>
    <xf borderId="0" fillId="3" fontId="9" numFmtId="0" xfId="0" applyAlignment="1" applyFill="1" applyFont="1">
      <alignment horizontal="left" readingOrder="0" vertical="center"/>
    </xf>
    <xf borderId="0" fillId="3" fontId="10" numFmtId="166" xfId="0" applyAlignment="1" applyFont="1" applyNumberFormat="1">
      <alignment horizontal="right" readingOrder="0" vertical="center"/>
    </xf>
    <xf borderId="0" fillId="3" fontId="11" numFmtId="166" xfId="0" applyAlignment="1" applyFont="1" applyNumberFormat="1">
      <alignment horizontal="right" readingOrder="0" vertical="center"/>
    </xf>
    <xf borderId="5" fillId="0" fontId="12" numFmtId="164" xfId="0" applyAlignment="1" applyBorder="1" applyFont="1" applyNumberFormat="1">
      <alignment horizontal="right" readingOrder="0" vertical="center"/>
    </xf>
    <xf borderId="6" fillId="0" fontId="1" numFmtId="0" xfId="0" applyAlignment="1" applyBorder="1" applyFont="1">
      <alignment horizontal="right" readingOrder="0" vertical="center"/>
    </xf>
    <xf borderId="7" fillId="0" fontId="1" numFmtId="0" xfId="0" applyAlignment="1" applyBorder="1" applyFont="1">
      <alignment horizontal="right" readingOrder="0" vertical="center"/>
    </xf>
    <xf borderId="0" fillId="0" fontId="3" numFmtId="0" xfId="0" applyAlignment="1" applyFont="1">
      <alignment horizontal="left" readingOrder="0" vertical="center"/>
    </xf>
    <xf borderId="0" fillId="0" fontId="13" numFmtId="167" xfId="0" applyAlignment="1" applyFont="1" applyNumberFormat="1">
      <alignment horizontal="right" readingOrder="0" vertical="center"/>
    </xf>
    <xf borderId="0" fillId="0" fontId="13" numFmtId="167" xfId="0" applyAlignment="1" applyFont="1" applyNumberFormat="1">
      <alignment readingOrder="0" vertical="center"/>
    </xf>
    <xf borderId="0" fillId="0" fontId="14" numFmtId="167" xfId="0" applyAlignment="1" applyFont="1" applyNumberFormat="1">
      <alignment readingOrder="0" vertical="center"/>
    </xf>
    <xf borderId="0" fillId="0" fontId="13" numFmtId="167" xfId="0" applyAlignment="1" applyFont="1" applyNumberFormat="1">
      <alignment vertical="center"/>
    </xf>
    <xf borderId="0" fillId="0" fontId="15" numFmtId="166" xfId="0" applyAlignment="1" applyFont="1" applyNumberFormat="1">
      <alignment horizontal="right" vertical="center"/>
    </xf>
    <xf borderId="8" fillId="0" fontId="16" numFmtId="164" xfId="0" applyAlignment="1" applyBorder="1" applyFont="1" applyNumberFormat="1">
      <alignment horizontal="right" vertical="center"/>
    </xf>
    <xf borderId="0" fillId="0" fontId="13" numFmtId="164" xfId="0" applyAlignment="1" applyFont="1" applyNumberFormat="1">
      <alignment horizontal="right" readingOrder="0" vertical="center"/>
    </xf>
    <xf borderId="0" fillId="0" fontId="3" numFmtId="0" xfId="0" applyAlignment="1" applyFont="1">
      <alignment horizontal="left" vertical="center"/>
    </xf>
    <xf borderId="0" fillId="0" fontId="15" numFmtId="164" xfId="0" applyAlignment="1" applyFont="1" applyNumberFormat="1">
      <alignment horizontal="right" vertical="center"/>
    </xf>
    <xf borderId="0" fillId="0" fontId="17" numFmtId="164" xfId="0" applyAlignment="1" applyFont="1" applyNumberFormat="1">
      <alignment horizontal="right" vertical="center"/>
    </xf>
    <xf borderId="9" fillId="0" fontId="1" numFmtId="0" xfId="0" applyAlignment="1" applyBorder="1" applyFont="1">
      <alignment horizontal="right" readingOrder="0" vertical="center"/>
    </xf>
    <xf borderId="10" fillId="0" fontId="1" numFmtId="0" xfId="0" applyAlignment="1" applyBorder="1" applyFont="1">
      <alignment horizontal="right" readingOrder="0" vertical="center"/>
    </xf>
    <xf borderId="0" fillId="0" fontId="13" numFmtId="164" xfId="0" applyAlignment="1" applyFont="1" applyNumberFormat="1">
      <alignment horizontal="right" vertical="center"/>
    </xf>
    <xf borderId="6" fillId="0" fontId="1" numFmtId="0" xfId="0" applyAlignment="1" applyBorder="1" applyFont="1">
      <alignment horizontal="right" vertical="center"/>
    </xf>
    <xf borderId="7" fillId="0" fontId="1" numFmtId="0" xfId="0" applyAlignment="1" applyBorder="1" applyFont="1">
      <alignment horizontal="right" vertical="center"/>
    </xf>
    <xf borderId="0" fillId="0" fontId="2" numFmtId="0" xfId="0" applyAlignment="1" applyFont="1">
      <alignment horizontal="left" vertical="center"/>
    </xf>
    <xf borderId="0" fillId="0" fontId="13" numFmtId="167" xfId="0" applyAlignment="1" applyFont="1" applyNumberFormat="1">
      <alignment horizontal="right" vertical="center"/>
    </xf>
    <xf borderId="0" fillId="0" fontId="15" numFmtId="167" xfId="0" applyAlignment="1" applyFont="1" applyNumberFormat="1">
      <alignment horizontal="right" vertical="center"/>
    </xf>
    <xf borderId="0" fillId="0" fontId="15" numFmtId="167" xfId="0" applyAlignment="1" applyFont="1" applyNumberFormat="1">
      <alignment horizontal="right" readingOrder="0" vertical="center"/>
    </xf>
    <xf borderId="6" fillId="0" fontId="1" numFmtId="0" xfId="0" applyAlignment="1" applyBorder="1" applyFont="1">
      <alignment horizontal="right" vertical="center"/>
    </xf>
    <xf borderId="7" fillId="0" fontId="1" numFmtId="0" xfId="0" applyAlignment="1" applyBorder="1" applyFont="1">
      <alignment horizontal="right" vertical="center"/>
    </xf>
    <xf borderId="0" fillId="0" fontId="2" numFmtId="0" xfId="0" applyAlignment="1" applyFont="1">
      <alignment horizontal="left" vertical="center"/>
    </xf>
    <xf borderId="0" fillId="0" fontId="18" numFmtId="164" xfId="0" applyAlignment="1" applyFont="1" applyNumberFormat="1">
      <alignment horizontal="right" readingOrder="0" vertical="center"/>
    </xf>
    <xf borderId="0" fillId="0" fontId="16" numFmtId="164" xfId="0" applyAlignment="1" applyFont="1" applyNumberFormat="1">
      <alignment horizontal="right" vertical="center"/>
    </xf>
    <xf borderId="0" fillId="0" fontId="19" numFmtId="0" xfId="0" applyAlignment="1" applyFont="1">
      <alignment readingOrder="0"/>
    </xf>
    <xf borderId="11" fillId="0" fontId="20" numFmtId="0" xfId="0" applyAlignment="1" applyBorder="1" applyFont="1">
      <alignment horizontal="left" readingOrder="0" shrinkToFit="0" vertical="center" wrapText="0"/>
    </xf>
    <xf borderId="12" fillId="0" fontId="20" numFmtId="0" xfId="0" applyAlignment="1" applyBorder="1" applyFont="1">
      <alignment horizontal="left" readingOrder="0" shrinkToFit="0" vertical="center" wrapText="0"/>
    </xf>
    <xf borderId="13" fillId="0" fontId="20" numFmtId="0" xfId="0" applyAlignment="1" applyBorder="1" applyFont="1">
      <alignment horizontal="left" readingOrder="0" shrinkToFit="0" vertical="center" wrapText="0"/>
    </xf>
    <xf borderId="14" fillId="0" fontId="21" numFmtId="0" xfId="0" applyAlignment="1" applyBorder="1" applyFont="1">
      <alignment readingOrder="0" shrinkToFit="0" vertical="center" wrapText="0"/>
    </xf>
    <xf borderId="8" fillId="0" fontId="21" numFmtId="0" xfId="0" applyAlignment="1" applyBorder="1" applyFont="1">
      <alignment readingOrder="0" shrinkToFit="0" vertical="center" wrapText="0"/>
    </xf>
    <xf borderId="8" fillId="4" fontId="21" numFmtId="0" xfId="0" applyAlignment="1" applyBorder="1" applyFill="1" applyFont="1">
      <alignment horizontal="right" shrinkToFit="0" vertical="center" wrapText="0"/>
    </xf>
    <xf borderId="15" fillId="0" fontId="21" numFmtId="0" xfId="0" applyAlignment="1" applyBorder="1" applyFont="1">
      <alignment readingOrder="0" shrinkToFit="0" vertical="center" wrapText="0"/>
    </xf>
    <xf borderId="16" fillId="0" fontId="21" numFmtId="0" xfId="0" applyAlignment="1" applyBorder="1" applyFont="1">
      <alignment readingOrder="0" shrinkToFit="0" vertical="center" wrapText="0"/>
    </xf>
    <xf borderId="17" fillId="0" fontId="22" numFmtId="0" xfId="0" applyAlignment="1" applyBorder="1" applyFont="1">
      <alignment readingOrder="0" shrinkToFit="0" vertical="center" wrapText="0"/>
    </xf>
    <xf borderId="17" fillId="0" fontId="21" numFmtId="0" xfId="0" applyAlignment="1" applyBorder="1" applyFont="1">
      <alignment readingOrder="0" shrinkToFit="0" vertical="center" wrapText="0"/>
    </xf>
    <xf borderId="17" fillId="5" fontId="21" numFmtId="0" xfId="0" applyAlignment="1" applyBorder="1" applyFill="1" applyFont="1">
      <alignment horizontal="right" shrinkToFit="0" vertical="center" wrapText="0"/>
    </xf>
    <xf borderId="18" fillId="0" fontId="21" numFmtId="0" xfId="0" applyAlignment="1" applyBorder="1" applyFont="1">
      <alignment readingOrder="0" shrinkToFit="0" vertical="center" wrapText="0"/>
    </xf>
    <xf borderId="19" fillId="0" fontId="21" numFmtId="0" xfId="0" applyAlignment="1" applyBorder="1" applyFont="1">
      <alignment shrinkToFit="0" vertical="center" wrapText="0"/>
    </xf>
    <xf borderId="20" fillId="0" fontId="21" numFmtId="0" xfId="0" applyAlignment="1" applyBorder="1" applyFont="1">
      <alignment readingOrder="0" shrinkToFit="0" vertical="center" wrapText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</dxfs>
  <tableStyles count="1">
    <tableStyle count="3" pivot="0" name="Donaties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3:L25" displayName="Tabel1" name="Tabel1" id="1">
  <tableColumns count="12">
    <tableColumn name="Januari" id="1"/>
    <tableColumn name="Februari" id="2"/>
    <tableColumn name="Maart" id="3"/>
    <tableColumn name="april" id="4"/>
    <tableColumn name="mei" id="5"/>
    <tableColumn name="juni" id="6"/>
    <tableColumn name="juli" id="7"/>
    <tableColumn name="augustus" id="8"/>
    <tableColumn name="september" id="9"/>
    <tableColumn name="oktober" id="10"/>
    <tableColumn name="november" id="11"/>
    <tableColumn name="december" id="12"/>
  </tableColumns>
  <tableStyleInfo name="Donaties-style" showColumnStripes="0" showFirstColumn="1" showLastColumn="1" showRowStripes="1"/>
</tabl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 outlineLevelCol="1" outlineLevelRow="1"/>
  <cols>
    <col customWidth="1" min="1" max="1" width="16.63"/>
    <col customWidth="1" min="2" max="2" width="2.0"/>
    <col customWidth="1" min="3" max="3" width="22.13"/>
    <col customWidth="1" min="4" max="15" width="7.63" outlineLevel="1"/>
    <col customWidth="1" min="16" max="16" width="11.13"/>
    <col customWidth="1" min="17" max="17" width="8.13"/>
    <col customWidth="1" min="18" max="18" width="8.88"/>
  </cols>
  <sheetData>
    <row r="1" ht="6.0" customHeight="1">
      <c r="A1" s="1"/>
      <c r="B1" s="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5"/>
      <c r="R1" s="5"/>
    </row>
    <row r="2" ht="38.25" customHeight="1">
      <c r="A2" s="6"/>
      <c r="B2" s="6"/>
      <c r="C2" s="7" t="s">
        <v>0</v>
      </c>
      <c r="D2" s="8">
        <v>36526.0</v>
      </c>
      <c r="E2" s="8">
        <v>36557.0</v>
      </c>
      <c r="F2" s="8">
        <v>36586.0</v>
      </c>
      <c r="G2" s="8">
        <v>36617.0</v>
      </c>
      <c r="H2" s="8">
        <v>36647.0</v>
      </c>
      <c r="I2" s="8">
        <v>36678.0</v>
      </c>
      <c r="J2" s="8">
        <v>36708.0</v>
      </c>
      <c r="K2" s="8">
        <v>36739.0</v>
      </c>
      <c r="L2" s="8">
        <v>36770.0</v>
      </c>
      <c r="M2" s="8">
        <v>36800.0</v>
      </c>
      <c r="N2" s="8">
        <v>36831.0</v>
      </c>
      <c r="O2" s="8">
        <v>36861.0</v>
      </c>
      <c r="P2" s="9" t="s">
        <v>1</v>
      </c>
      <c r="Q2" s="10" t="s">
        <v>2</v>
      </c>
      <c r="R2" s="10"/>
    </row>
    <row r="3" ht="24.0" customHeight="1">
      <c r="A3" s="11" t="s">
        <v>3</v>
      </c>
      <c r="B3" s="12"/>
      <c r="C3" s="13" t="s">
        <v>4</v>
      </c>
      <c r="D3" s="14">
        <f t="shared" ref="D3:O3" si="1">sum(D4:D10)</f>
        <v>900</v>
      </c>
      <c r="E3" s="14">
        <f t="shared" si="1"/>
        <v>1485</v>
      </c>
      <c r="F3" s="14">
        <f t="shared" si="1"/>
        <v>505</v>
      </c>
      <c r="G3" s="14">
        <f t="shared" si="1"/>
        <v>2486.21</v>
      </c>
      <c r="H3" s="14">
        <f t="shared" si="1"/>
        <v>614.11</v>
      </c>
      <c r="I3" s="14">
        <f t="shared" si="1"/>
        <v>781.34</v>
      </c>
      <c r="J3" s="14">
        <f t="shared" si="1"/>
        <v>605</v>
      </c>
      <c r="K3" s="14">
        <f t="shared" si="1"/>
        <v>115</v>
      </c>
      <c r="L3" s="14">
        <f t="shared" si="1"/>
        <v>438</v>
      </c>
      <c r="M3" s="14">
        <f t="shared" si="1"/>
        <v>345</v>
      </c>
      <c r="N3" s="14">
        <f t="shared" si="1"/>
        <v>664</v>
      </c>
      <c r="O3" s="14">
        <f t="shared" si="1"/>
        <v>2688</v>
      </c>
      <c r="P3" s="15">
        <f t="shared" ref="P3:P8" si="2">sum(D3:O3)</f>
        <v>11626.66</v>
      </c>
      <c r="Q3" s="15">
        <f>iferror(average(D3:O3))</f>
        <v>968.8883333</v>
      </c>
      <c r="R3" s="16"/>
    </row>
    <row r="4" ht="19.5" customHeight="1" outlineLevel="1">
      <c r="A4" s="17"/>
      <c r="B4" s="18"/>
      <c r="C4" s="19" t="s">
        <v>3</v>
      </c>
      <c r="D4" s="20">
        <v>900.0</v>
      </c>
      <c r="E4" s="20">
        <v>1485.0</v>
      </c>
      <c r="F4" s="20">
        <v>505.0</v>
      </c>
      <c r="G4" s="20">
        <v>2486.21</v>
      </c>
      <c r="H4" s="21">
        <v>614.11</v>
      </c>
      <c r="I4" s="22">
        <v>781.34</v>
      </c>
      <c r="J4" s="22">
        <v>605.0</v>
      </c>
      <c r="K4" s="22">
        <v>115.0</v>
      </c>
      <c r="L4" s="22">
        <v>438.0</v>
      </c>
      <c r="M4" s="22">
        <v>345.0</v>
      </c>
      <c r="N4" s="22">
        <v>664.0</v>
      </c>
      <c r="O4" s="23">
        <f>SUM(Tabel1[december])</f>
        <v>2688</v>
      </c>
      <c r="P4" s="24">
        <f t="shared" si="2"/>
        <v>11626.66</v>
      </c>
      <c r="Q4" s="24">
        <f t="shared" ref="Q4:Q8" si="3">iferror(average(D4:O4),0)</f>
        <v>968.8883333</v>
      </c>
      <c r="R4" s="25"/>
    </row>
    <row r="5" ht="19.5" customHeight="1" outlineLevel="1">
      <c r="A5" s="17"/>
      <c r="B5" s="18"/>
      <c r="C5" s="19" t="s">
        <v>5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4">
        <f t="shared" si="2"/>
        <v>0</v>
      </c>
      <c r="Q5" s="24">
        <f t="shared" si="3"/>
        <v>0</v>
      </c>
      <c r="R5" s="25"/>
    </row>
    <row r="6" ht="19.5" customHeight="1" outlineLevel="1">
      <c r="A6" s="17"/>
      <c r="B6" s="18"/>
      <c r="C6" s="19" t="s">
        <v>6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4">
        <f t="shared" si="2"/>
        <v>0</v>
      </c>
      <c r="Q6" s="24">
        <f t="shared" si="3"/>
        <v>0</v>
      </c>
      <c r="R6" s="25"/>
    </row>
    <row r="7" ht="19.5" customHeight="1" outlineLevel="1">
      <c r="A7" s="17"/>
      <c r="B7" s="18"/>
      <c r="C7" s="19" t="s">
        <v>7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4">
        <f t="shared" si="2"/>
        <v>0</v>
      </c>
      <c r="Q7" s="24">
        <f t="shared" si="3"/>
        <v>0</v>
      </c>
      <c r="R7" s="25"/>
    </row>
    <row r="8" ht="19.5" customHeight="1" outlineLevel="1">
      <c r="A8" s="17"/>
      <c r="B8" s="18"/>
      <c r="C8" s="19" t="s">
        <v>8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4">
        <f t="shared" si="2"/>
        <v>0</v>
      </c>
      <c r="Q8" s="24">
        <f t="shared" si="3"/>
        <v>0</v>
      </c>
      <c r="R8" s="25"/>
    </row>
    <row r="9" ht="19.5" customHeight="1">
      <c r="A9" s="17"/>
      <c r="B9" s="18"/>
      <c r="C9" s="27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8"/>
      <c r="Q9" s="28"/>
      <c r="R9" s="25"/>
    </row>
    <row r="10" ht="19.5" hidden="1" customHeight="1">
      <c r="A10" s="17"/>
      <c r="B10" s="18"/>
      <c r="C10" s="19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9"/>
      <c r="Q10" s="29"/>
      <c r="R10" s="25"/>
    </row>
    <row r="11" ht="24.0" customHeight="1">
      <c r="A11" s="11" t="s">
        <v>8</v>
      </c>
      <c r="B11" s="12"/>
      <c r="C11" s="13" t="s">
        <v>4</v>
      </c>
      <c r="D11" s="14">
        <f t="shared" ref="D11:O11" si="4">sum(D12:D19)</f>
        <v>0</v>
      </c>
      <c r="E11" s="14">
        <f t="shared" si="4"/>
        <v>0</v>
      </c>
      <c r="F11" s="14">
        <f t="shared" si="4"/>
        <v>0</v>
      </c>
      <c r="G11" s="14">
        <f t="shared" si="4"/>
        <v>100</v>
      </c>
      <c r="H11" s="14">
        <f t="shared" si="4"/>
        <v>0</v>
      </c>
      <c r="I11" s="14">
        <f t="shared" si="4"/>
        <v>0</v>
      </c>
      <c r="J11" s="14">
        <f t="shared" si="4"/>
        <v>0</v>
      </c>
      <c r="K11" s="14">
        <f t="shared" si="4"/>
        <v>0</v>
      </c>
      <c r="L11" s="14">
        <f t="shared" si="4"/>
        <v>0</v>
      </c>
      <c r="M11" s="14">
        <f t="shared" si="4"/>
        <v>0</v>
      </c>
      <c r="N11" s="14">
        <f t="shared" si="4"/>
        <v>0</v>
      </c>
      <c r="O11" s="14">
        <f t="shared" si="4"/>
        <v>0</v>
      </c>
      <c r="P11" s="15">
        <f t="shared" ref="P11:P17" si="5">sum(D11:O11)</f>
        <v>100</v>
      </c>
      <c r="Q11" s="15">
        <f>iferror(average(D11:O11))</f>
        <v>8.333333333</v>
      </c>
      <c r="R11" s="16"/>
    </row>
    <row r="12" ht="19.5" customHeight="1" outlineLevel="1">
      <c r="A12" s="17"/>
      <c r="B12" s="18"/>
      <c r="C12" s="19" t="s">
        <v>9</v>
      </c>
      <c r="D12" s="26"/>
      <c r="E12" s="26"/>
      <c r="F12" s="26"/>
      <c r="G12" s="20">
        <v>100.0</v>
      </c>
      <c r="H12" s="26"/>
      <c r="I12" s="26"/>
      <c r="J12" s="26"/>
      <c r="K12" s="26"/>
      <c r="L12" s="26"/>
      <c r="M12" s="26"/>
      <c r="N12" s="26"/>
      <c r="O12" s="26"/>
      <c r="P12" s="24">
        <f t="shared" si="5"/>
        <v>100</v>
      </c>
      <c r="Q12" s="24">
        <f t="shared" ref="Q12:Q17" si="6">iferror(average(D12:O12),0)</f>
        <v>100</v>
      </c>
      <c r="R12" s="25"/>
    </row>
    <row r="13" ht="19.5" customHeight="1" outlineLevel="1">
      <c r="A13" s="17"/>
      <c r="B13" s="18"/>
      <c r="C13" s="19" t="s">
        <v>10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4">
        <f t="shared" si="5"/>
        <v>0</v>
      </c>
      <c r="Q13" s="24">
        <f t="shared" si="6"/>
        <v>0</v>
      </c>
      <c r="R13" s="25"/>
    </row>
    <row r="14" ht="19.5" customHeight="1" outlineLevel="1">
      <c r="A14" s="17"/>
      <c r="B14" s="18"/>
      <c r="C14" s="19" t="s">
        <v>11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4">
        <f t="shared" si="5"/>
        <v>0</v>
      </c>
      <c r="Q14" s="24">
        <f t="shared" si="6"/>
        <v>0</v>
      </c>
      <c r="R14" s="25"/>
    </row>
    <row r="15" ht="19.5" customHeight="1" outlineLevel="1">
      <c r="A15" s="17"/>
      <c r="B15" s="18"/>
      <c r="C15" s="19" t="s">
        <v>12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4">
        <f t="shared" si="5"/>
        <v>0</v>
      </c>
      <c r="Q15" s="24">
        <f t="shared" si="6"/>
        <v>0</v>
      </c>
      <c r="R15" s="25"/>
    </row>
    <row r="16" ht="19.5" customHeight="1" outlineLevel="1">
      <c r="A16" s="17"/>
      <c r="B16" s="18"/>
      <c r="C16" s="19" t="s">
        <v>13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4">
        <f t="shared" si="5"/>
        <v>0</v>
      </c>
      <c r="Q16" s="24">
        <f t="shared" si="6"/>
        <v>0</v>
      </c>
      <c r="R16" s="25"/>
    </row>
    <row r="17" ht="19.5" customHeight="1" outlineLevel="1">
      <c r="A17" s="17"/>
      <c r="B17" s="18"/>
      <c r="C17" s="19" t="s">
        <v>8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4">
        <f t="shared" si="5"/>
        <v>0</v>
      </c>
      <c r="Q17" s="24">
        <f t="shared" si="6"/>
        <v>0</v>
      </c>
      <c r="R17" s="25"/>
    </row>
    <row r="18" ht="19.5" customHeight="1">
      <c r="A18" s="17"/>
      <c r="B18" s="18"/>
      <c r="C18" s="27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8"/>
      <c r="Q18" s="28"/>
      <c r="R18" s="25"/>
    </row>
    <row r="19" ht="19.5" hidden="1" customHeight="1">
      <c r="A19" s="30"/>
      <c r="B19" s="31"/>
      <c r="C19" s="27"/>
      <c r="D19" s="26"/>
      <c r="E19" s="26"/>
      <c r="F19" s="26"/>
      <c r="G19" s="26"/>
      <c r="H19" s="26"/>
      <c r="I19" s="26"/>
      <c r="J19" s="32"/>
      <c r="K19" s="32"/>
      <c r="L19" s="32"/>
      <c r="M19" s="32"/>
      <c r="N19" s="32"/>
      <c r="O19" s="32"/>
      <c r="P19" s="29"/>
      <c r="Q19" s="29"/>
      <c r="R19" s="25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 outlineLevelCol="1" outlineLevelRow="1"/>
  <cols>
    <col customWidth="1" min="1" max="1" width="16.63"/>
    <col customWidth="1" min="2" max="2" width="2.0"/>
    <col customWidth="1" min="3" max="3" width="22.13"/>
    <col customWidth="1" min="4" max="15" width="7.63" outlineLevel="1"/>
    <col customWidth="1" min="16" max="16" width="11.13"/>
    <col customWidth="1" min="17" max="17" width="8.13"/>
    <col customWidth="1" min="18" max="18" width="8.88"/>
  </cols>
  <sheetData>
    <row r="1" ht="6.0" customHeight="1">
      <c r="A1" s="1"/>
      <c r="B1" s="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5"/>
      <c r="R1" s="5"/>
    </row>
    <row r="2" ht="38.25" customHeight="1">
      <c r="A2" s="6"/>
      <c r="B2" s="6"/>
      <c r="C2" s="7" t="s">
        <v>14</v>
      </c>
      <c r="D2" s="8">
        <v>36526.0</v>
      </c>
      <c r="E2" s="8">
        <v>36557.0</v>
      </c>
      <c r="F2" s="8">
        <v>36586.0</v>
      </c>
      <c r="G2" s="8">
        <v>36617.0</v>
      </c>
      <c r="H2" s="8">
        <v>36647.0</v>
      </c>
      <c r="I2" s="8">
        <v>36678.0</v>
      </c>
      <c r="J2" s="8">
        <v>36708.0</v>
      </c>
      <c r="K2" s="8">
        <v>36739.0</v>
      </c>
      <c r="L2" s="8">
        <v>36770.0</v>
      </c>
      <c r="M2" s="8">
        <v>36800.0</v>
      </c>
      <c r="N2" s="8">
        <v>36831.0</v>
      </c>
      <c r="O2" s="8">
        <v>36861.0</v>
      </c>
      <c r="P2" s="9" t="s">
        <v>1</v>
      </c>
      <c r="Q2" s="10" t="s">
        <v>2</v>
      </c>
      <c r="R2" s="10"/>
    </row>
    <row r="3" ht="19.5" customHeight="1">
      <c r="A3" s="17"/>
      <c r="B3" s="18"/>
      <c r="C3" s="19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8"/>
      <c r="Q3" s="28"/>
      <c r="R3" s="25"/>
    </row>
    <row r="4" ht="19.5" hidden="1" customHeight="1">
      <c r="A4" s="17"/>
      <c r="B4" s="18"/>
      <c r="C4" s="19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9"/>
      <c r="Q4" s="29"/>
      <c r="R4" s="25"/>
    </row>
    <row r="5" ht="19.5" customHeight="1">
      <c r="A5" s="30"/>
      <c r="B5" s="31"/>
      <c r="C5" s="27"/>
      <c r="D5" s="26"/>
      <c r="E5" s="26"/>
      <c r="F5" s="26"/>
      <c r="G5" s="26"/>
      <c r="H5" s="26"/>
      <c r="I5" s="26"/>
      <c r="J5" s="32"/>
      <c r="K5" s="32"/>
      <c r="L5" s="26"/>
      <c r="M5" s="26"/>
      <c r="N5" s="26"/>
      <c r="O5" s="26"/>
      <c r="P5" s="28"/>
      <c r="Q5" s="28"/>
      <c r="R5" s="25"/>
    </row>
    <row r="6" ht="19.5" hidden="1" customHeight="1">
      <c r="A6" s="33"/>
      <c r="B6" s="34"/>
      <c r="C6" s="3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9"/>
      <c r="Q6" s="29"/>
      <c r="R6" s="25"/>
    </row>
    <row r="7" ht="24.0" customHeight="1">
      <c r="A7" s="11" t="s">
        <v>15</v>
      </c>
      <c r="B7" s="12"/>
      <c r="C7" s="13" t="s">
        <v>4</v>
      </c>
      <c r="D7" s="14">
        <f t="shared" ref="D7:O7" si="1">sum(D8:D36)</f>
        <v>398.68</v>
      </c>
      <c r="E7" s="14">
        <f t="shared" si="1"/>
        <v>1091.43</v>
      </c>
      <c r="F7" s="14">
        <f t="shared" si="1"/>
        <v>120.27</v>
      </c>
      <c r="G7" s="14">
        <f t="shared" si="1"/>
        <v>1249.72</v>
      </c>
      <c r="H7" s="14">
        <f t="shared" si="1"/>
        <v>4963.55</v>
      </c>
      <c r="I7" s="14">
        <f t="shared" si="1"/>
        <v>96.4</v>
      </c>
      <c r="J7" s="14">
        <f t="shared" si="1"/>
        <v>41.89</v>
      </c>
      <c r="K7" s="14">
        <f t="shared" si="1"/>
        <v>24.91</v>
      </c>
      <c r="L7" s="14">
        <f t="shared" si="1"/>
        <v>169.71</v>
      </c>
      <c r="M7" s="14">
        <f t="shared" si="1"/>
        <v>1130.57</v>
      </c>
      <c r="N7" s="14">
        <f t="shared" si="1"/>
        <v>130.91</v>
      </c>
      <c r="O7" s="14">
        <f t="shared" si="1"/>
        <v>907.54</v>
      </c>
      <c r="P7" s="15">
        <f t="shared" ref="P7:P20" si="2">sum(D7:O7)</f>
        <v>10325.58</v>
      </c>
      <c r="Q7" s="15">
        <f>iferror(average(D7:O7))</f>
        <v>860.465</v>
      </c>
      <c r="R7" s="16"/>
    </row>
    <row r="8" ht="19.5" customHeight="1" outlineLevel="1">
      <c r="A8" s="30"/>
      <c r="B8" s="31"/>
      <c r="C8" s="19" t="s">
        <v>16</v>
      </c>
      <c r="D8" s="20">
        <v>181.38</v>
      </c>
      <c r="E8" s="26"/>
      <c r="F8" s="26"/>
      <c r="G8" s="26"/>
      <c r="H8" s="26"/>
      <c r="I8" s="26"/>
      <c r="J8" s="32"/>
      <c r="K8" s="32"/>
      <c r="L8" s="26"/>
      <c r="M8" s="26"/>
      <c r="N8" s="26"/>
      <c r="O8" s="26"/>
      <c r="P8" s="24">
        <f t="shared" si="2"/>
        <v>181.38</v>
      </c>
      <c r="Q8" s="24">
        <f t="shared" ref="Q8:Q24" si="3">iferror(average(D8:O8),0)</f>
        <v>181.38</v>
      </c>
      <c r="R8" s="25"/>
    </row>
    <row r="9" ht="19.5" customHeight="1" outlineLevel="1">
      <c r="A9" s="30"/>
      <c r="B9" s="31"/>
      <c r="C9" s="19" t="s">
        <v>17</v>
      </c>
      <c r="D9" s="20"/>
      <c r="E9" s="26"/>
      <c r="F9" s="26"/>
      <c r="G9" s="20">
        <v>9.67</v>
      </c>
      <c r="H9" s="26"/>
      <c r="I9" s="26"/>
      <c r="J9" s="36"/>
      <c r="K9" s="36"/>
      <c r="L9" s="20"/>
      <c r="M9" s="26"/>
      <c r="N9" s="26"/>
      <c r="O9" s="26"/>
      <c r="P9" s="24">
        <f t="shared" si="2"/>
        <v>9.67</v>
      </c>
      <c r="Q9" s="24">
        <f t="shared" si="3"/>
        <v>9.67</v>
      </c>
      <c r="R9" s="25"/>
    </row>
    <row r="10" ht="19.5" customHeight="1" outlineLevel="1">
      <c r="A10" s="30"/>
      <c r="B10" s="31"/>
      <c r="C10" s="19" t="s">
        <v>18</v>
      </c>
      <c r="D10" s="20"/>
      <c r="E10" s="26"/>
      <c r="F10" s="26"/>
      <c r="G10" s="26"/>
      <c r="H10" s="26"/>
      <c r="I10" s="20">
        <v>19.35</v>
      </c>
      <c r="J10" s="36"/>
      <c r="K10" s="36"/>
      <c r="L10" s="20"/>
      <c r="M10" s="20">
        <v>232.17</v>
      </c>
      <c r="N10" s="26"/>
      <c r="O10" s="26"/>
      <c r="P10" s="24">
        <f t="shared" si="2"/>
        <v>251.52</v>
      </c>
      <c r="Q10" s="24">
        <f t="shared" si="3"/>
        <v>125.76</v>
      </c>
      <c r="R10" s="25"/>
    </row>
    <row r="11" ht="19.5" customHeight="1" outlineLevel="1">
      <c r="A11" s="30"/>
      <c r="B11" s="31"/>
      <c r="C11" s="19" t="s">
        <v>19</v>
      </c>
      <c r="D11" s="20"/>
      <c r="E11" s="26"/>
      <c r="F11" s="26"/>
      <c r="G11" s="26"/>
      <c r="H11" s="26"/>
      <c r="I11" s="20">
        <v>50.0</v>
      </c>
      <c r="J11" s="36"/>
      <c r="K11" s="36"/>
      <c r="L11" s="20"/>
      <c r="M11" s="26"/>
      <c r="N11" s="26"/>
      <c r="O11" s="26"/>
      <c r="P11" s="24">
        <f t="shared" si="2"/>
        <v>50</v>
      </c>
      <c r="Q11" s="24">
        <f t="shared" si="3"/>
        <v>50</v>
      </c>
      <c r="R11" s="25"/>
    </row>
    <row r="12" ht="19.5" customHeight="1" outlineLevel="1">
      <c r="A12" s="30"/>
      <c r="B12" s="31"/>
      <c r="C12" s="19" t="s">
        <v>20</v>
      </c>
      <c r="D12" s="20">
        <v>105.0</v>
      </c>
      <c r="E12" s="26"/>
      <c r="F12" s="26"/>
      <c r="G12" s="26"/>
      <c r="H12" s="26"/>
      <c r="I12" s="26"/>
      <c r="J12" s="36"/>
      <c r="K12" s="36"/>
      <c r="L12" s="20"/>
      <c r="M12" s="26"/>
      <c r="N12" s="26"/>
      <c r="O12" s="26"/>
      <c r="P12" s="24">
        <f t="shared" si="2"/>
        <v>105</v>
      </c>
      <c r="Q12" s="24">
        <f t="shared" si="3"/>
        <v>105</v>
      </c>
      <c r="R12" s="25"/>
    </row>
    <row r="13" ht="19.5" customHeight="1" outlineLevel="1">
      <c r="A13" s="30"/>
      <c r="B13" s="31"/>
      <c r="C13" s="19" t="s">
        <v>21</v>
      </c>
      <c r="D13" s="20">
        <v>26.22</v>
      </c>
      <c r="E13" s="20">
        <v>25.81</v>
      </c>
      <c r="F13" s="20">
        <v>24.86</v>
      </c>
      <c r="G13" s="20">
        <v>25.04</v>
      </c>
      <c r="H13" s="20">
        <v>26.1</v>
      </c>
      <c r="I13" s="20">
        <v>27.05</v>
      </c>
      <c r="J13" s="20">
        <v>23.95</v>
      </c>
      <c r="K13" s="20">
        <v>24.91</v>
      </c>
      <c r="L13" s="20">
        <v>23.61</v>
      </c>
      <c r="M13" s="20">
        <v>25.26</v>
      </c>
      <c r="N13" s="20">
        <v>25.47</v>
      </c>
      <c r="O13" s="20">
        <v>26.0</v>
      </c>
      <c r="P13" s="37">
        <f t="shared" si="2"/>
        <v>304.28</v>
      </c>
      <c r="Q13" s="24">
        <f t="shared" si="3"/>
        <v>25.35666667</v>
      </c>
      <c r="R13" s="25"/>
    </row>
    <row r="14" ht="19.5" customHeight="1" outlineLevel="1">
      <c r="A14" s="30"/>
      <c r="B14" s="31"/>
      <c r="C14" s="19" t="s">
        <v>22</v>
      </c>
      <c r="D14" s="20">
        <v>16.49</v>
      </c>
      <c r="E14" s="20"/>
      <c r="F14" s="20"/>
      <c r="G14" s="20">
        <v>17.37</v>
      </c>
      <c r="H14" s="20"/>
      <c r="I14" s="20"/>
      <c r="J14" s="20">
        <v>17.94</v>
      </c>
      <c r="K14" s="36"/>
      <c r="L14" s="20"/>
      <c r="M14" s="20">
        <v>18.58</v>
      </c>
      <c r="N14" s="20"/>
      <c r="O14" s="20"/>
      <c r="P14" s="37">
        <f t="shared" si="2"/>
        <v>70.38</v>
      </c>
      <c r="Q14" s="24">
        <f t="shared" si="3"/>
        <v>17.595</v>
      </c>
      <c r="R14" s="25"/>
    </row>
    <row r="15" ht="19.5" customHeight="1" outlineLevel="1">
      <c r="A15" s="30"/>
      <c r="B15" s="31"/>
      <c r="C15" s="19" t="s">
        <v>23</v>
      </c>
      <c r="D15" s="20">
        <v>69.59</v>
      </c>
      <c r="E15" s="26"/>
      <c r="F15" s="26"/>
      <c r="G15" s="26"/>
      <c r="H15" s="26"/>
      <c r="I15" s="26"/>
      <c r="J15" s="36"/>
      <c r="K15" s="36"/>
      <c r="L15" s="20"/>
      <c r="M15" s="26"/>
      <c r="N15" s="26"/>
      <c r="O15" s="26"/>
      <c r="P15" s="24">
        <f t="shared" si="2"/>
        <v>69.59</v>
      </c>
      <c r="Q15" s="24">
        <f t="shared" si="3"/>
        <v>69.59</v>
      </c>
      <c r="R15" s="25"/>
    </row>
    <row r="16" ht="19.5" customHeight="1" outlineLevel="1">
      <c r="A16" s="30"/>
      <c r="B16" s="31"/>
      <c r="C16" s="19" t="s">
        <v>24</v>
      </c>
      <c r="D16" s="20"/>
      <c r="E16" s="26"/>
      <c r="F16" s="26"/>
      <c r="G16" s="26"/>
      <c r="H16" s="26"/>
      <c r="I16" s="26"/>
      <c r="J16" s="36"/>
      <c r="K16" s="36"/>
      <c r="L16" s="20"/>
      <c r="M16" s="26"/>
      <c r="N16" s="26"/>
      <c r="O16" s="26"/>
      <c r="P16" s="24">
        <f t="shared" si="2"/>
        <v>0</v>
      </c>
      <c r="Q16" s="24">
        <f t="shared" si="3"/>
        <v>0</v>
      </c>
      <c r="R16" s="25"/>
    </row>
    <row r="17" ht="19.5" customHeight="1" outlineLevel="1">
      <c r="A17" s="30"/>
      <c r="B17" s="31"/>
      <c r="C17" s="19" t="s">
        <v>25</v>
      </c>
      <c r="D17" s="20"/>
      <c r="E17" s="20">
        <v>305.03</v>
      </c>
      <c r="F17" s="26"/>
      <c r="G17" s="26"/>
      <c r="H17" s="26"/>
      <c r="I17" s="26"/>
      <c r="J17" s="36"/>
      <c r="K17" s="36"/>
      <c r="L17" s="20"/>
      <c r="M17" s="26"/>
      <c r="N17" s="26"/>
      <c r="O17" s="26"/>
      <c r="P17" s="24">
        <f t="shared" si="2"/>
        <v>305.03</v>
      </c>
      <c r="Q17" s="24">
        <f t="shared" si="3"/>
        <v>305.03</v>
      </c>
      <c r="R17" s="25"/>
    </row>
    <row r="18" ht="19.5" customHeight="1" outlineLevel="1">
      <c r="A18" s="30"/>
      <c r="B18" s="31"/>
      <c r="C18" s="19" t="s">
        <v>26</v>
      </c>
      <c r="D18" s="26"/>
      <c r="E18" s="20">
        <v>144.96</v>
      </c>
      <c r="F18" s="26"/>
      <c r="G18" s="26"/>
      <c r="H18" s="26"/>
      <c r="I18" s="26"/>
      <c r="J18" s="32"/>
      <c r="K18" s="32"/>
      <c r="L18" s="26"/>
      <c r="M18" s="26"/>
      <c r="N18" s="26"/>
      <c r="O18" s="26"/>
      <c r="P18" s="24">
        <f t="shared" si="2"/>
        <v>144.96</v>
      </c>
      <c r="Q18" s="24">
        <f t="shared" si="3"/>
        <v>144.96</v>
      </c>
      <c r="R18" s="25"/>
    </row>
    <row r="19" ht="19.5" customHeight="1" outlineLevel="1">
      <c r="A19" s="30"/>
      <c r="B19" s="31"/>
      <c r="C19" s="19" t="s">
        <v>27</v>
      </c>
      <c r="D19" s="26"/>
      <c r="E19" s="20">
        <v>127.85</v>
      </c>
      <c r="F19" s="26"/>
      <c r="G19" s="26"/>
      <c r="H19" s="26"/>
      <c r="I19" s="26"/>
      <c r="J19" s="32"/>
      <c r="K19" s="32"/>
      <c r="L19" s="26"/>
      <c r="M19" s="20"/>
      <c r="N19" s="20">
        <v>105.44</v>
      </c>
      <c r="O19" s="26"/>
      <c r="P19" s="24">
        <f t="shared" si="2"/>
        <v>233.29</v>
      </c>
      <c r="Q19" s="24">
        <f t="shared" si="3"/>
        <v>116.645</v>
      </c>
      <c r="R19" s="25"/>
    </row>
    <row r="20" ht="19.5" customHeight="1" outlineLevel="1">
      <c r="A20" s="30"/>
      <c r="B20" s="31"/>
      <c r="C20" s="19" t="s">
        <v>28</v>
      </c>
      <c r="D20" s="26"/>
      <c r="E20" s="20">
        <v>487.78</v>
      </c>
      <c r="F20" s="26"/>
      <c r="G20" s="26"/>
      <c r="H20" s="26"/>
      <c r="I20" s="26"/>
      <c r="J20" s="32"/>
      <c r="K20" s="32"/>
      <c r="L20" s="26"/>
      <c r="M20" s="26"/>
      <c r="N20" s="26"/>
      <c r="O20" s="26"/>
      <c r="P20" s="24">
        <f t="shared" si="2"/>
        <v>487.78</v>
      </c>
      <c r="Q20" s="24">
        <f t="shared" si="3"/>
        <v>487.78</v>
      </c>
      <c r="R20" s="25"/>
    </row>
    <row r="21" ht="19.5" customHeight="1">
      <c r="A21" s="30"/>
      <c r="B21" s="31"/>
      <c r="C21" s="19" t="s">
        <v>29</v>
      </c>
      <c r="D21" s="26"/>
      <c r="E21" s="20"/>
      <c r="F21" s="20">
        <v>95.41</v>
      </c>
      <c r="G21" s="26"/>
      <c r="H21" s="26"/>
      <c r="I21" s="26"/>
      <c r="J21" s="32"/>
      <c r="K21" s="32"/>
      <c r="L21" s="26"/>
      <c r="M21" s="26"/>
      <c r="N21" s="26"/>
      <c r="O21" s="26"/>
      <c r="P21" s="38">
        <v>95.41</v>
      </c>
      <c r="Q21" s="24">
        <f t="shared" si="3"/>
        <v>95.41</v>
      </c>
      <c r="R21" s="25"/>
    </row>
    <row r="22" ht="19.5" customHeight="1">
      <c r="A22" s="30"/>
      <c r="B22" s="31"/>
      <c r="C22" s="19" t="s">
        <v>30</v>
      </c>
      <c r="D22" s="26"/>
      <c r="E22" s="26"/>
      <c r="F22" s="26"/>
      <c r="G22" s="20">
        <v>147.0</v>
      </c>
      <c r="H22" s="20"/>
      <c r="I22" s="26"/>
      <c r="J22" s="32"/>
      <c r="K22" s="32"/>
      <c r="L22" s="26"/>
      <c r="M22" s="26"/>
      <c r="N22" s="26"/>
      <c r="O22" s="26"/>
      <c r="P22" s="38">
        <v>147.0</v>
      </c>
      <c r="Q22" s="24">
        <f t="shared" si="3"/>
        <v>147</v>
      </c>
      <c r="R22" s="25"/>
    </row>
    <row r="23" ht="19.5" customHeight="1">
      <c r="A23" s="30"/>
      <c r="B23" s="31"/>
      <c r="C23" s="19" t="s">
        <v>31</v>
      </c>
      <c r="D23" s="26"/>
      <c r="E23" s="26"/>
      <c r="F23" s="26"/>
      <c r="G23" s="20">
        <v>322.34</v>
      </c>
      <c r="H23" s="26"/>
      <c r="I23" s="26"/>
      <c r="J23" s="32"/>
      <c r="K23" s="32"/>
      <c r="L23" s="26"/>
      <c r="M23" s="26"/>
      <c r="N23" s="26"/>
      <c r="O23" s="20">
        <v>599.5</v>
      </c>
      <c r="P23" s="38">
        <f>sum(D23:O23)</f>
        <v>921.84</v>
      </c>
      <c r="Q23" s="24">
        <f t="shared" si="3"/>
        <v>460.92</v>
      </c>
      <c r="R23" s="25"/>
    </row>
    <row r="24" ht="19.5" customHeight="1">
      <c r="A24" s="30"/>
      <c r="B24" s="31"/>
      <c r="C24" s="19" t="s">
        <v>32</v>
      </c>
      <c r="D24" s="26"/>
      <c r="E24" s="26"/>
      <c r="F24" s="26"/>
      <c r="G24" s="20">
        <v>46.3</v>
      </c>
      <c r="H24" s="26"/>
      <c r="I24" s="26"/>
      <c r="J24" s="32"/>
      <c r="K24" s="32"/>
      <c r="L24" s="26"/>
      <c r="M24" s="26"/>
      <c r="N24" s="26"/>
      <c r="O24" s="26"/>
      <c r="P24" s="38">
        <v>46.31</v>
      </c>
      <c r="Q24" s="24">
        <f t="shared" si="3"/>
        <v>46.3</v>
      </c>
      <c r="R24" s="25"/>
    </row>
    <row r="25" ht="19.5" customHeight="1">
      <c r="A25" s="30"/>
      <c r="B25" s="31"/>
      <c r="C25" s="19" t="s">
        <v>33</v>
      </c>
      <c r="D25" s="26"/>
      <c r="E25" s="26"/>
      <c r="F25" s="26"/>
      <c r="G25" s="20">
        <v>682.0</v>
      </c>
      <c r="H25" s="20">
        <v>1467.85</v>
      </c>
      <c r="I25" s="26"/>
      <c r="J25" s="32"/>
      <c r="K25" s="32"/>
      <c r="L25" s="26"/>
      <c r="M25" s="26"/>
      <c r="N25" s="26"/>
      <c r="O25" s="26"/>
      <c r="P25" s="37">
        <f t="shared" ref="P25:P34" si="4">sum(D25:O25)</f>
        <v>2149.85</v>
      </c>
      <c r="Q25" s="37">
        <f t="shared" ref="Q25:Q34" si="5">iferror(average(D25:O25))</f>
        <v>1074.925</v>
      </c>
      <c r="R25" s="25"/>
    </row>
    <row r="26" ht="19.5" customHeight="1">
      <c r="A26" s="30"/>
      <c r="B26" s="31"/>
      <c r="C26" s="19" t="s">
        <v>34</v>
      </c>
      <c r="D26" s="26"/>
      <c r="E26" s="26"/>
      <c r="F26" s="26"/>
      <c r="G26" s="26"/>
      <c r="H26" s="20">
        <v>956.8</v>
      </c>
      <c r="I26" s="26"/>
      <c r="J26" s="32"/>
      <c r="K26" s="32"/>
      <c r="L26" s="26"/>
      <c r="M26" s="26"/>
      <c r="N26" s="26"/>
      <c r="O26" s="26"/>
      <c r="P26" s="37">
        <f t="shared" si="4"/>
        <v>956.8</v>
      </c>
      <c r="Q26" s="37">
        <f t="shared" si="5"/>
        <v>956.8</v>
      </c>
      <c r="R26" s="25"/>
    </row>
    <row r="27" ht="19.5" customHeight="1">
      <c r="A27" s="30"/>
      <c r="B27" s="31"/>
      <c r="C27" s="19" t="s">
        <v>35</v>
      </c>
      <c r="D27" s="26"/>
      <c r="E27" s="26"/>
      <c r="F27" s="26"/>
      <c r="G27" s="26"/>
      <c r="H27" s="20">
        <v>956.0</v>
      </c>
      <c r="I27" s="26"/>
      <c r="J27" s="32"/>
      <c r="K27" s="32"/>
      <c r="L27" s="26"/>
      <c r="M27" s="26"/>
      <c r="N27" s="26"/>
      <c r="O27" s="26"/>
      <c r="P27" s="37">
        <f t="shared" si="4"/>
        <v>956</v>
      </c>
      <c r="Q27" s="37">
        <f t="shared" si="5"/>
        <v>956</v>
      </c>
      <c r="R27" s="25"/>
    </row>
    <row r="28" ht="19.5" customHeight="1">
      <c r="A28" s="30"/>
      <c r="B28" s="31"/>
      <c r="C28" s="19" t="s">
        <v>36</v>
      </c>
      <c r="D28" s="26"/>
      <c r="E28" s="26"/>
      <c r="F28" s="26"/>
      <c r="G28" s="26"/>
      <c r="H28" s="20">
        <v>956.8</v>
      </c>
      <c r="I28" s="26"/>
      <c r="J28" s="32"/>
      <c r="K28" s="32"/>
      <c r="L28" s="26"/>
      <c r="M28" s="26"/>
      <c r="N28" s="26"/>
      <c r="O28" s="26"/>
      <c r="P28" s="37">
        <f t="shared" si="4"/>
        <v>956.8</v>
      </c>
      <c r="Q28" s="37">
        <f t="shared" si="5"/>
        <v>956.8</v>
      </c>
      <c r="R28" s="25"/>
    </row>
    <row r="29" ht="19.5" customHeight="1">
      <c r="A29" s="30"/>
      <c r="B29" s="31"/>
      <c r="C29" s="19" t="s">
        <v>37</v>
      </c>
      <c r="D29" s="26"/>
      <c r="E29" s="26"/>
      <c r="F29" s="26"/>
      <c r="G29" s="26"/>
      <c r="H29" s="20">
        <v>600.0</v>
      </c>
      <c r="I29" s="26"/>
      <c r="J29" s="32"/>
      <c r="K29" s="32"/>
      <c r="L29" s="26"/>
      <c r="M29" s="26"/>
      <c r="N29" s="26"/>
      <c r="O29" s="26"/>
      <c r="P29" s="37">
        <f t="shared" si="4"/>
        <v>600</v>
      </c>
      <c r="Q29" s="37">
        <f t="shared" si="5"/>
        <v>600</v>
      </c>
      <c r="R29" s="25"/>
    </row>
    <row r="30" ht="19.5" customHeight="1">
      <c r="A30" s="30"/>
      <c r="B30" s="31"/>
      <c r="C30" s="19" t="s">
        <v>38</v>
      </c>
      <c r="D30" s="26"/>
      <c r="E30" s="26"/>
      <c r="F30" s="26"/>
      <c r="G30" s="26"/>
      <c r="H30" s="26"/>
      <c r="I30" s="26"/>
      <c r="J30" s="32"/>
      <c r="K30" s="32"/>
      <c r="L30" s="20">
        <v>146.1</v>
      </c>
      <c r="M30" s="26"/>
      <c r="N30" s="26"/>
      <c r="O30" s="26"/>
      <c r="P30" s="37">
        <f t="shared" si="4"/>
        <v>146.1</v>
      </c>
      <c r="Q30" s="37">
        <f t="shared" si="5"/>
        <v>146.1</v>
      </c>
      <c r="R30" s="25"/>
    </row>
    <row r="31" ht="19.5" customHeight="1">
      <c r="A31" s="30"/>
      <c r="B31" s="31"/>
      <c r="C31" s="19" t="s">
        <v>39</v>
      </c>
      <c r="D31" s="26"/>
      <c r="E31" s="26"/>
      <c r="F31" s="26"/>
      <c r="G31" s="26"/>
      <c r="H31" s="26"/>
      <c r="I31" s="26"/>
      <c r="J31" s="32"/>
      <c r="K31" s="32"/>
      <c r="L31" s="26"/>
      <c r="M31" s="20">
        <v>370.56</v>
      </c>
      <c r="N31" s="26"/>
      <c r="O31" s="26"/>
      <c r="P31" s="37">
        <f t="shared" si="4"/>
        <v>370.56</v>
      </c>
      <c r="Q31" s="37">
        <f t="shared" si="5"/>
        <v>370.56</v>
      </c>
      <c r="R31" s="25"/>
    </row>
    <row r="32" ht="19.5" customHeight="1">
      <c r="A32" s="30"/>
      <c r="B32" s="31"/>
      <c r="C32" s="19" t="s">
        <v>40</v>
      </c>
      <c r="D32" s="26"/>
      <c r="E32" s="26"/>
      <c r="F32" s="26"/>
      <c r="G32" s="26"/>
      <c r="H32" s="26"/>
      <c r="I32" s="26"/>
      <c r="J32" s="32"/>
      <c r="K32" s="32"/>
      <c r="L32" s="26"/>
      <c r="M32" s="20">
        <v>484.0</v>
      </c>
      <c r="N32" s="26"/>
      <c r="O32" s="26"/>
      <c r="P32" s="37">
        <f t="shared" si="4"/>
        <v>484</v>
      </c>
      <c r="Q32" s="37">
        <f t="shared" si="5"/>
        <v>484</v>
      </c>
      <c r="R32" s="25"/>
    </row>
    <row r="33" ht="19.5" customHeight="1">
      <c r="A33" s="30"/>
      <c r="B33" s="31"/>
      <c r="C33" s="19" t="s">
        <v>41</v>
      </c>
      <c r="D33" s="26"/>
      <c r="E33" s="26"/>
      <c r="F33" s="26"/>
      <c r="G33" s="26"/>
      <c r="H33" s="26"/>
      <c r="I33" s="26"/>
      <c r="J33" s="32"/>
      <c r="K33" s="32"/>
      <c r="L33" s="26"/>
      <c r="M33" s="26"/>
      <c r="N33" s="26"/>
      <c r="O33" s="20">
        <v>178.78</v>
      </c>
      <c r="P33" s="37">
        <f t="shared" si="4"/>
        <v>178.78</v>
      </c>
      <c r="Q33" s="37">
        <f t="shared" si="5"/>
        <v>178.78</v>
      </c>
      <c r="R33" s="25"/>
    </row>
    <row r="34" ht="19.5" customHeight="1">
      <c r="A34" s="30"/>
      <c r="B34" s="31"/>
      <c r="C34" s="19" t="s">
        <v>42</v>
      </c>
      <c r="D34" s="26"/>
      <c r="E34" s="26"/>
      <c r="F34" s="26"/>
      <c r="G34" s="26"/>
      <c r="H34" s="26"/>
      <c r="I34" s="26"/>
      <c r="J34" s="32"/>
      <c r="K34" s="32"/>
      <c r="L34" s="26"/>
      <c r="M34" s="26"/>
      <c r="N34" s="26"/>
      <c r="O34" s="20">
        <v>103.26</v>
      </c>
      <c r="P34" s="37">
        <f t="shared" si="4"/>
        <v>103.26</v>
      </c>
      <c r="Q34" s="37">
        <f t="shared" si="5"/>
        <v>103.26</v>
      </c>
      <c r="R34" s="25"/>
    </row>
    <row r="35" ht="19.5" customHeight="1">
      <c r="A35" s="30"/>
      <c r="B35" s="31"/>
      <c r="C35" s="27"/>
      <c r="D35" s="26"/>
      <c r="E35" s="26"/>
      <c r="F35" s="26"/>
      <c r="G35" s="26"/>
      <c r="H35" s="26"/>
      <c r="I35" s="26"/>
      <c r="J35" s="32"/>
      <c r="K35" s="32"/>
      <c r="L35" s="26"/>
      <c r="M35" s="26"/>
      <c r="N35" s="26"/>
      <c r="O35" s="26"/>
      <c r="P35" s="37"/>
      <c r="Q35" s="28"/>
      <c r="R35" s="25"/>
    </row>
    <row r="36" ht="19.5" hidden="1" customHeight="1">
      <c r="A36" s="33"/>
      <c r="B36" s="34"/>
      <c r="C36" s="35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9"/>
      <c r="Q36" s="29"/>
      <c r="R36" s="25"/>
    </row>
    <row r="37" ht="19.5" hidden="1" customHeight="1">
      <c r="A37" s="33"/>
      <c r="B37" s="34"/>
      <c r="C37" s="27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9"/>
      <c r="Q37" s="29"/>
      <c r="R37" s="25"/>
    </row>
    <row r="38" ht="19.5" customHeight="1">
      <c r="A38" s="30"/>
      <c r="B38" s="31"/>
      <c r="C38" s="27"/>
      <c r="D38" s="26"/>
      <c r="E38" s="26"/>
      <c r="F38" s="26"/>
      <c r="G38" s="26"/>
      <c r="H38" s="26"/>
      <c r="I38" s="26"/>
      <c r="J38" s="32"/>
      <c r="K38" s="32"/>
      <c r="L38" s="26"/>
      <c r="M38" s="26"/>
      <c r="N38" s="26"/>
      <c r="O38" s="26"/>
      <c r="P38" s="28"/>
      <c r="Q38" s="28"/>
      <c r="R38" s="25"/>
    </row>
    <row r="39" ht="19.5" hidden="1" customHeight="1">
      <c r="A39" s="39"/>
      <c r="B39" s="40"/>
      <c r="C39" s="41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3"/>
      <c r="Q39" s="43"/>
      <c r="R39" s="25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4.25"/>
    <col customWidth="1" min="9" max="9" width="13.5"/>
    <col customWidth="1" min="11" max="12" width="12.88"/>
  </cols>
  <sheetData>
    <row r="1">
      <c r="A1" s="44" t="s">
        <v>3</v>
      </c>
    </row>
    <row r="2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>
      <c r="A3" s="45" t="s">
        <v>43</v>
      </c>
      <c r="B3" s="46" t="s">
        <v>44</v>
      </c>
      <c r="C3" s="46" t="s">
        <v>45</v>
      </c>
      <c r="D3" s="46" t="s">
        <v>46</v>
      </c>
      <c r="E3" s="46" t="s">
        <v>47</v>
      </c>
      <c r="F3" s="46" t="s">
        <v>48</v>
      </c>
      <c r="G3" s="46" t="s">
        <v>49</v>
      </c>
      <c r="H3" s="46" t="s">
        <v>50</v>
      </c>
      <c r="I3" s="46" t="s">
        <v>51</v>
      </c>
      <c r="J3" s="46" t="s">
        <v>52</v>
      </c>
      <c r="K3" s="46" t="s">
        <v>53</v>
      </c>
      <c r="L3" s="47" t="s">
        <v>54</v>
      </c>
    </row>
    <row r="4">
      <c r="A4" s="48">
        <v>15.0</v>
      </c>
      <c r="B4" s="49">
        <v>5.0</v>
      </c>
      <c r="C4" s="49">
        <v>5.0</v>
      </c>
      <c r="D4" s="49">
        <v>5.0</v>
      </c>
      <c r="E4" s="49">
        <v>5.0</v>
      </c>
      <c r="F4" s="49">
        <v>5.0</v>
      </c>
      <c r="G4" s="50">
        <v>25.0</v>
      </c>
      <c r="H4" s="49">
        <v>25.0</v>
      </c>
      <c r="I4" s="49">
        <v>5.0</v>
      </c>
      <c r="J4" s="49">
        <v>5.0</v>
      </c>
      <c r="K4" s="49">
        <v>5.0</v>
      </c>
      <c r="L4" s="51">
        <v>5.0</v>
      </c>
    </row>
    <row r="5">
      <c r="A5" s="52">
        <v>20.0</v>
      </c>
      <c r="B5" s="53">
        <v>100.0</v>
      </c>
      <c r="C5" s="54">
        <v>50.0</v>
      </c>
      <c r="D5" s="54">
        <v>25.0</v>
      </c>
      <c r="E5" s="54">
        <v>25.0</v>
      </c>
      <c r="F5" s="54">
        <v>25.0</v>
      </c>
      <c r="G5" s="55">
        <v>5.0</v>
      </c>
      <c r="H5" s="54">
        <v>5.0</v>
      </c>
      <c r="I5" s="54">
        <v>5.0</v>
      </c>
      <c r="J5" s="54">
        <v>5.0</v>
      </c>
      <c r="K5" s="54">
        <v>5.0</v>
      </c>
      <c r="L5" s="56">
        <v>5.0</v>
      </c>
    </row>
    <row r="6">
      <c r="A6" s="48">
        <v>15.0</v>
      </c>
      <c r="B6" s="49">
        <v>30.0</v>
      </c>
      <c r="C6" s="49">
        <v>25.0</v>
      </c>
      <c r="D6" s="49">
        <v>2870.41</v>
      </c>
      <c r="E6" s="49">
        <v>5.0</v>
      </c>
      <c r="F6" s="49">
        <v>5.0</v>
      </c>
      <c r="G6" s="50">
        <v>5.0</v>
      </c>
      <c r="H6" s="49">
        <v>5.0</v>
      </c>
      <c r="I6" s="49">
        <v>25.0</v>
      </c>
      <c r="J6" s="49">
        <v>50.0</v>
      </c>
      <c r="K6" s="49">
        <v>13.0</v>
      </c>
      <c r="L6" s="51">
        <v>50.0</v>
      </c>
    </row>
    <row r="7">
      <c r="A7" s="52">
        <v>15.0</v>
      </c>
      <c r="B7" s="54">
        <v>25.0</v>
      </c>
      <c r="C7" s="54">
        <v>5.0</v>
      </c>
      <c r="D7" s="54">
        <v>50.0</v>
      </c>
      <c r="E7" s="54">
        <v>294.11</v>
      </c>
      <c r="F7" s="54">
        <v>20.0</v>
      </c>
      <c r="G7" s="55">
        <v>100.0</v>
      </c>
      <c r="H7" s="54">
        <v>25.0</v>
      </c>
      <c r="I7" s="54">
        <v>25.0</v>
      </c>
      <c r="J7" s="54">
        <v>30.0</v>
      </c>
      <c r="K7" s="54">
        <v>13.0</v>
      </c>
      <c r="L7" s="56">
        <v>100.0</v>
      </c>
    </row>
    <row r="8">
      <c r="A8" s="48">
        <v>15.0</v>
      </c>
      <c r="B8" s="49">
        <v>50.0</v>
      </c>
      <c r="C8" s="49">
        <v>200.0</v>
      </c>
      <c r="D8" s="49">
        <v>30.0</v>
      </c>
      <c r="E8" s="49">
        <v>25.0</v>
      </c>
      <c r="F8" s="49">
        <v>71.34</v>
      </c>
      <c r="G8" s="50">
        <v>25.0</v>
      </c>
      <c r="H8" s="49">
        <v>5.0</v>
      </c>
      <c r="I8" s="49">
        <v>20.0</v>
      </c>
      <c r="J8" s="49">
        <v>3.0</v>
      </c>
      <c r="K8" s="49">
        <v>3.0</v>
      </c>
      <c r="L8" s="51">
        <v>100.0</v>
      </c>
    </row>
    <row r="9">
      <c r="A9" s="52">
        <v>15.0</v>
      </c>
      <c r="B9" s="54">
        <v>25.0</v>
      </c>
      <c r="C9" s="54">
        <v>50.0</v>
      </c>
      <c r="D9" s="54">
        <v>25.0</v>
      </c>
      <c r="E9" s="54">
        <v>5.0</v>
      </c>
      <c r="F9" s="54">
        <v>25.0</v>
      </c>
      <c r="G9" s="55">
        <v>5.0</v>
      </c>
      <c r="H9" s="54">
        <v>25.0</v>
      </c>
      <c r="I9" s="54">
        <v>25.0</v>
      </c>
      <c r="J9" s="54">
        <v>20.0</v>
      </c>
      <c r="K9" s="54">
        <v>25.0</v>
      </c>
      <c r="L9" s="56">
        <v>30.0</v>
      </c>
    </row>
    <row r="10">
      <c r="A10" s="48">
        <v>250.0</v>
      </c>
      <c r="B10" s="49">
        <v>1000.0</v>
      </c>
      <c r="C10" s="49">
        <v>30.0</v>
      </c>
      <c r="D10" s="49">
        <v>5.0</v>
      </c>
      <c r="E10" s="49">
        <v>15.0</v>
      </c>
      <c r="F10" s="49">
        <v>5.0</v>
      </c>
      <c r="G10" s="50">
        <v>100.0</v>
      </c>
      <c r="H10" s="49">
        <v>25.0</v>
      </c>
      <c r="I10" s="49">
        <v>25.0</v>
      </c>
      <c r="J10" s="49">
        <v>25.0</v>
      </c>
      <c r="K10" s="49">
        <v>70.0</v>
      </c>
      <c r="L10" s="51">
        <v>3.0</v>
      </c>
    </row>
    <row r="11">
      <c r="A11" s="52">
        <v>30.0</v>
      </c>
      <c r="B11" s="54">
        <v>5.0</v>
      </c>
      <c r="C11" s="54">
        <v>25.0</v>
      </c>
      <c r="D11" s="54">
        <v>20.0</v>
      </c>
      <c r="E11" s="54">
        <v>50.0</v>
      </c>
      <c r="F11" s="54">
        <v>500.0</v>
      </c>
      <c r="G11" s="55">
        <v>35.0</v>
      </c>
      <c r="I11" s="54">
        <v>3.0</v>
      </c>
      <c r="J11" s="54">
        <v>5.0</v>
      </c>
      <c r="K11" s="54">
        <v>100.0</v>
      </c>
      <c r="L11" s="56">
        <v>25.0</v>
      </c>
    </row>
    <row r="12">
      <c r="A12" s="48">
        <v>15.0</v>
      </c>
      <c r="B12" s="49">
        <v>25.0</v>
      </c>
      <c r="C12" s="49">
        <v>25.0</v>
      </c>
      <c r="D12" s="49">
        <v>265.8</v>
      </c>
      <c r="E12" s="49">
        <v>25.0</v>
      </c>
      <c r="F12" s="49">
        <v>100.0</v>
      </c>
      <c r="G12" s="49">
        <v>150.0</v>
      </c>
      <c r="I12" s="49">
        <v>25.0</v>
      </c>
      <c r="J12" s="49">
        <v>50.0</v>
      </c>
      <c r="K12" s="49">
        <v>5.0</v>
      </c>
      <c r="L12" s="51">
        <v>5.0</v>
      </c>
    </row>
    <row r="13">
      <c r="A13" s="52">
        <v>15.0</v>
      </c>
      <c r="B13" s="54">
        <v>50.0</v>
      </c>
      <c r="C13" s="54">
        <v>50.0</v>
      </c>
      <c r="D13" s="54">
        <v>40.0</v>
      </c>
      <c r="E13" s="54">
        <v>40.0</v>
      </c>
      <c r="F13" s="54">
        <v>25.0</v>
      </c>
      <c r="G13" s="54">
        <v>30.0</v>
      </c>
      <c r="I13" s="54">
        <v>5.0</v>
      </c>
      <c r="J13" s="54">
        <v>100.0</v>
      </c>
      <c r="K13" s="54">
        <v>40.0</v>
      </c>
      <c r="L13" s="56">
        <v>150.0</v>
      </c>
    </row>
    <row r="14">
      <c r="A14" s="48">
        <v>25.0</v>
      </c>
      <c r="B14" s="49">
        <v>50.0</v>
      </c>
      <c r="C14" s="49">
        <v>40.0</v>
      </c>
      <c r="D14" s="49">
        <v>25.0</v>
      </c>
      <c r="E14" s="49">
        <v>25.0</v>
      </c>
      <c r="G14" s="49">
        <v>25.0</v>
      </c>
      <c r="I14" s="49">
        <v>100.0</v>
      </c>
      <c r="J14" s="49">
        <v>25.0</v>
      </c>
      <c r="K14" s="49">
        <v>15.0</v>
      </c>
      <c r="L14" s="51">
        <v>250.0</v>
      </c>
    </row>
    <row r="15">
      <c r="A15" s="52">
        <v>5.0</v>
      </c>
      <c r="B15" s="54">
        <v>40.0</v>
      </c>
      <c r="D15" s="54">
        <v>100.0</v>
      </c>
      <c r="E15" s="54">
        <v>100.0</v>
      </c>
      <c r="G15" s="54">
        <v>100.0</v>
      </c>
      <c r="I15" s="54">
        <v>100.0</v>
      </c>
      <c r="J15" s="54">
        <v>25.0</v>
      </c>
      <c r="K15" s="54">
        <v>25.0</v>
      </c>
      <c r="L15" s="56">
        <v>500.0</v>
      </c>
    </row>
    <row r="16">
      <c r="A16" s="48">
        <v>40.0</v>
      </c>
      <c r="B16" s="49">
        <v>5.0</v>
      </c>
      <c r="D16" s="49">
        <v>25.0</v>
      </c>
      <c r="E16" s="49" t="str">
        <f>E1</f>
        <v/>
      </c>
      <c r="I16" s="49">
        <v>25.0</v>
      </c>
      <c r="K16" s="49">
        <v>25.0</v>
      </c>
      <c r="L16" s="51">
        <v>100.0</v>
      </c>
    </row>
    <row r="17">
      <c r="A17" s="52">
        <v>50.0</v>
      </c>
      <c r="B17" s="54">
        <v>50.0</v>
      </c>
      <c r="I17" s="54">
        <v>50.0</v>
      </c>
      <c r="K17" s="54">
        <v>100.0</v>
      </c>
      <c r="L17" s="56">
        <v>50.0</v>
      </c>
    </row>
    <row r="18">
      <c r="A18" s="48">
        <v>30.0</v>
      </c>
      <c r="B18" s="49">
        <v>25.0</v>
      </c>
      <c r="K18" s="49">
        <v>60.0</v>
      </c>
      <c r="L18" s="51">
        <v>100.0</v>
      </c>
    </row>
    <row r="19">
      <c r="A19" s="52">
        <v>45.0</v>
      </c>
      <c r="K19" s="54">
        <v>60.0</v>
      </c>
      <c r="L19" s="56">
        <v>85.0</v>
      </c>
    </row>
    <row r="20">
      <c r="A20" s="48">
        <v>50.0</v>
      </c>
      <c r="K20" s="49">
        <v>100.0</v>
      </c>
      <c r="L20" s="51">
        <v>50.0</v>
      </c>
    </row>
    <row r="21">
      <c r="A21" s="52">
        <v>150.0</v>
      </c>
      <c r="L21" s="56">
        <v>35.0</v>
      </c>
    </row>
    <row r="22">
      <c r="A22" s="48">
        <v>25.0</v>
      </c>
      <c r="L22" s="51">
        <v>50.0</v>
      </c>
    </row>
    <row r="23">
      <c r="A23" s="52">
        <v>25.0</v>
      </c>
      <c r="L23" s="56">
        <v>50.0</v>
      </c>
    </row>
    <row r="24">
      <c r="A24" s="48">
        <v>50.0</v>
      </c>
      <c r="L24" s="51">
        <v>40.0</v>
      </c>
    </row>
    <row r="25">
      <c r="A25" s="57"/>
      <c r="L25" s="58">
        <v>905.0</v>
      </c>
    </row>
    <row r="28">
      <c r="A28" s="44">
        <v>900.0</v>
      </c>
      <c r="B28">
        <f t="shared" ref="B28:K28" si="1">SUM(B4:B24)</f>
        <v>1485</v>
      </c>
      <c r="C28">
        <f t="shared" si="1"/>
        <v>505</v>
      </c>
      <c r="D28">
        <f t="shared" si="1"/>
        <v>3486.21</v>
      </c>
      <c r="E28">
        <f t="shared" si="1"/>
        <v>614.11</v>
      </c>
      <c r="F28">
        <f t="shared" si="1"/>
        <v>781.34</v>
      </c>
      <c r="G28">
        <f t="shared" si="1"/>
        <v>605</v>
      </c>
      <c r="H28">
        <f t="shared" si="1"/>
        <v>115</v>
      </c>
      <c r="I28">
        <f t="shared" si="1"/>
        <v>438</v>
      </c>
      <c r="J28">
        <f t="shared" si="1"/>
        <v>343</v>
      </c>
      <c r="K28">
        <f t="shared" si="1"/>
        <v>664</v>
      </c>
      <c r="L28">
        <f>SUM(Tabel1[december])</f>
        <v>2688</v>
      </c>
    </row>
  </sheetData>
  <dataValidations>
    <dataValidation type="custom" allowBlank="1" showDropDown="1" sqref="A4:A25">
      <formula1>AND(ISNUMBER(A4),(NOT(OR(NOT(ISERROR(DATEVALUE(A4))), AND(ISNUMBER(A4), LEFT(CELL("format", A4))="D")))))</formula1>
    </dataValidation>
  </dataValidations>
  <drawing r:id="rId1"/>
  <tableParts count="1">
    <tablePart r:id="rId3"/>
  </tableParts>
</worksheet>
</file>